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1" sheetId="1" r:id="rId1"/>
  </sheets>
  <calcPr calcId="144525"/>
</workbook>
</file>

<file path=xl/calcChain.xml><?xml version="1.0" encoding="utf-8"?>
<calcChain xmlns="http://schemas.openxmlformats.org/spreadsheetml/2006/main">
  <c r="AC4" i="1" l="1"/>
  <c r="AB14" i="1"/>
  <c r="AC14" i="1" s="1"/>
  <c r="AB5" i="1"/>
  <c r="AC5" i="1" s="1"/>
  <c r="AB6" i="1"/>
  <c r="AC6" i="1" s="1"/>
  <c r="AB7" i="1"/>
  <c r="AC7" i="1" s="1"/>
  <c r="AB8" i="1"/>
  <c r="AC8" i="1" s="1"/>
  <c r="AB9" i="1"/>
  <c r="AC9" i="1" s="1"/>
  <c r="AB10" i="1"/>
  <c r="AC10" i="1" s="1"/>
  <c r="AB11" i="1"/>
  <c r="AC11" i="1" s="1"/>
  <c r="AB12" i="1"/>
  <c r="AC12" i="1" s="1"/>
  <c r="AB13" i="1"/>
  <c r="AC13" i="1" s="1"/>
  <c r="AB4" i="1"/>
  <c r="AB15" i="1" s="1"/>
  <c r="AC15" i="1" s="1"/>
  <c r="Y17" i="1" l="1"/>
  <c r="Y16" i="1"/>
</calcChain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<sst xmlns="http://schemas.openxmlformats.org/spreadsheetml/2006/main" count="68" uniqueCount="54">
  <si>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</si>
  <si>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</si>
  <si>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</si>
  <si>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</si>
  <si>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</si>
  <si>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</si>
  <si>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</si>
  <si>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</si>
  <si>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</si>
  <si>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</si>
  <si>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</si>
  <si>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</si>
  <si>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</si>
  <si>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</si>
  <si>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</si>
  <si>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</si>
  <si>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</si>
  <si>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</si>
  <si>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</si>
  <si>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</si>
  <si>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</si>
  <si>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</si>
  <si>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</si>
  <si>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</si>
  <si>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</si>
  <si>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</si>
  <si>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</si>
  <si>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</si>
  <si>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</si>
  <si>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</si>
  <si>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</si>
  <si>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</si>
  <si>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</si>
  <si>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</si>
  <si>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</si>
  <si>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</si>
  <si>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Tháng 1</t>
  </si>
  <si>
    <t>Tháng 2</t>
  </si>
  <si>
    <t>Tháng 3</t>
  </si>
  <si>
    <t>Tháng 4</t>
  </si>
  <si>
    <t>Tháng 5</t>
  </si>
  <si>
    <t>Số tiền chi bộ trích lại 30%</t>
  </si>
  <si>
    <t>Số tiền nộp lên đảng bộ 70%</t>
  </si>
  <si>
    <t xml:space="preserve">Tổng 5 tháng 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</si>
  <si>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</si>
  <si>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</si>
  <si>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</si>
  <si>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</si>
  <si>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</si>
  <si>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CỘNG HÒA XÃ HỘI CHỦ NGHĨA VIỆT NAM
Độc lập - Tự do - Hạnh phúc</t>
  </si>
  <si>
    <t>ĐẢNG BỘ TRƯỜNG CAO ĐẲNG 
LÝ TỰ TRỌNG THÀNH PHỐ HỒ CHÍ MINH
CHI BỘ 1</t>
  </si>
  <si>
    <t>Số tiền đóng ĐP</t>
  </si>
  <si>
    <t>DANH SÁCH TRUY THU ĐẢNG PHÍ THI ĐUA THÁNG 1,2,3,4,5/2019</t>
  </si>
  <si>
    <r>
      <t xml:space="preserve">                                        </t>
    </r>
    <r>
      <rPr>
        <b/>
        <sz val="12"/>
        <color theme="1"/>
        <rFont val="Times New Roman"/>
        <family val="1"/>
      </rPr>
      <t xml:space="preserve"> Trần Kim Thu Liễu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</si>
</sst>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38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2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4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5" fillId="0" borderId="0" applyFont="0" applyFill="0" applyBorder="0" applyAlignment="0" applyProtection="0"/>
    <xf numFmtId="170" fontId="25" fillId="0" borderId="0" applyFont="0" applyFill="0" applyBorder="0" applyAlignment="0" applyProtection="0"/>
    <xf numFmtId="0" fontId="26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4" fillId="25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49" fontId="5" fillId="25" borderId="10" xfId="0" quotePrefix="1" applyNumberFormat="1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7" fontId="4" fillId="25" borderId="10" xfId="0" applyNumberFormat="1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right" vertical="center" wrapText="1"/>
    </xf>
    <xf numFmtId="0" fontId="27" fillId="25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Border="1" applyAlignment="1">
      <alignment horizontal="center" vertical="center"/>
    </xf>
    <xf numFmtId="165" fontId="3" fillId="25" borderId="10" xfId="0" applyNumberFormat="1" applyFont="1" applyFill="1" applyBorder="1" applyAlignment="1">
      <alignment horizontal="center" vertical="center" wrapText="1"/>
    </xf>
    <xf numFmtId="166" fontId="4" fillId="25" borderId="10" xfId="0" applyNumberFormat="1" applyFont="1" applyFill="1" applyBorder="1" applyAlignment="1">
      <alignment horizontal="right" vertical="center" wrapText="1"/>
    </xf>
    <xf numFmtId="2" fontId="4" fillId="26" borderId="10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4" fillId="24" borderId="10" xfId="0" applyNumberFormat="1" applyFont="1" applyFill="1" applyBorder="1" applyAlignment="1">
      <alignment horizontal="right" vertical="center" wrapText="1"/>
    </xf>
    <xf numFmtId="1" fontId="5" fillId="25" borderId="10" xfId="0" quotePrefix="1" applyNumberFormat="1" applyFont="1" applyFill="1" applyBorder="1" applyAlignment="1">
      <alignment horizontal="center" vertical="center"/>
    </xf>
    <xf numFmtId="2" fontId="4" fillId="25" borderId="10" xfId="0" applyNumberFormat="1" applyFont="1" applyFill="1" applyBorder="1" applyAlignment="1">
      <alignment horizontal="center" vertical="center" wrapText="1"/>
    </xf>
    <xf numFmtId="2" fontId="4" fillId="25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center" vertical="center" wrapText="1"/>
    </xf>
    <xf numFmtId="0" fontId="5" fillId="25" borderId="10" xfId="0" applyFont="1" applyFill="1" applyBorder="1" applyAlignment="1">
      <alignment horizontal="center" vertical="center" wrapText="1"/>
    </xf>
    <xf numFmtId="49" fontId="5" fillId="25" borderId="10" xfId="0" applyNumberFormat="1" applyFont="1" applyFill="1" applyBorder="1" applyAlignment="1">
      <alignment horizontal="center" vertical="center" wrapText="1"/>
    </xf>
    <xf numFmtId="0" fontId="3" fillId="27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/>
    </xf>
    <xf numFmtId="3" fontId="1" fillId="0" borderId="10" xfId="0" applyNumberFormat="1" applyFont="1" applyBorder="1" applyAlignment="1">
      <alignment vertical="center"/>
    </xf>
    <xf numFmtId="0" fontId="31" fillId="0" borderId="0" xfId="0" applyFont="1"/>
    <xf numFmtId="0" fontId="31" fillId="0" borderId="10" xfId="0" applyFont="1" applyBorder="1" applyAlignment="1">
      <alignment vertical="center"/>
    </xf>
    <xf numFmtId="4" fontId="1" fillId="0" borderId="10" xfId="0" applyNumberFormat="1" applyFont="1" applyBorder="1" applyAlignment="1">
      <alignment vertical="center"/>
    </xf>
    <xf numFmtId="3" fontId="31" fillId="0" borderId="0" xfId="0" applyNumberFormat="1" applyFont="1"/>
    <xf numFmtId="4" fontId="31" fillId="0" borderId="0" xfId="0" applyNumberFormat="1" applyFont="1"/>
    <xf numFmtId="0" fontId="33" fillId="0" borderId="0" xfId="0" applyFont="1"/>
    <xf numFmtId="0" fontId="3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4" fillId="0" borderId="0" xfId="0" applyFont="1"/>
    <xf numFmtId="0" fontId="30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7" fillId="0" borderId="0" xfId="0" applyFont="1" applyBorder="1" applyAlignment="1">
      <alignment horizontal="center" vertical="top" wrapText="1"/>
    </xf>
    <xf numFmtId="0" fontId="30" fillId="0" borderId="0" xfId="0" applyFont="1" applyAlignment="1">
      <alignment horizontal="center" vertic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5"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8"/>
  <sheetViews>
    <sheetView tabSelected="1" view="pageBreakPreview" topLeftCell="A10" zoomScale="80" zoomScaleNormal="100" zoomScaleSheetLayoutView="80" workbookViewId="0">
      <selection activeCell="Y21" sqref="Y21:AA25"/>
    </sheetView>
  </sheetViews>
  <sheetFormatPr defaultRowHeight="16.5"/>
  <cols>
    <col min="1" max="1" width="5.85546875" style="2" bestFit="1" customWidth="1"/>
    <col min="2" max="2" width="24" style="1" customWidth="1"/>
    <col min="3" max="22" width="0" style="1" hidden="1" customWidth="1"/>
    <col min="23" max="23" width="14.140625" style="1" customWidth="1"/>
    <col min="24" max="24" width="11.140625" style="1" customWidth="1"/>
    <col min="25" max="25" width="16.140625" style="1" customWidth="1"/>
    <col min="26" max="26" width="11.5703125" style="1" customWidth="1"/>
    <col min="27" max="27" width="16.42578125" style="1" customWidth="1"/>
    <col min="28" max="28" width="14.7109375" style="1" customWidth="1"/>
    <col min="29" max="29" width="18" style="1" customWidth="1"/>
    <col min="30" max="16384" width="9.140625" style="1"/>
  </cols>
  <sheetData>
    <row r="1" spans="1:29" ht="64.5" customHeight="1">
      <c r="A1" s="49" t="s">
        <v>50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 t="s">
        <v>49</v>
      </c>
      <c r="Z1" s="49"/>
      <c r="AA1" s="49"/>
      <c r="AB1" s="49"/>
    </row>
    <row r="2" spans="1:29" ht="63" customHeight="1">
      <c r="A2" s="43"/>
      <c r="B2" s="50" t="s">
        <v>52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</row>
    <row r="3" spans="1:29" ht="41.25" customHeight="1">
      <c r="A3" s="31" t="s">
        <v>0</v>
      </c>
      <c r="B3" s="31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1" t="s">
        <v>36</v>
      </c>
      <c r="X3" s="31" t="s">
        <v>37</v>
      </c>
      <c r="Y3" s="31" t="s">
        <v>38</v>
      </c>
      <c r="Z3" s="31" t="s">
        <v>39</v>
      </c>
      <c r="AA3" s="31" t="s">
        <v>40</v>
      </c>
      <c r="AB3" s="34" t="s">
        <v>43</v>
      </c>
      <c r="AC3" s="34" t="s">
        <v>51</v>
      </c>
    </row>
    <row r="4" spans="1:29" ht="33" customHeight="1">
      <c r="A4" s="4">
        <v>1</v>
      </c>
      <c r="B4" s="5" t="s">
        <v>3</v>
      </c>
      <c r="C4" s="6" t="s">
        <v>14</v>
      </c>
      <c r="D4" s="7" t="s">
        <v>15</v>
      </c>
      <c r="E4" s="8">
        <v>4.9800000000000004</v>
      </c>
      <c r="F4" s="9"/>
      <c r="G4" s="10">
        <v>4.9800000000000004</v>
      </c>
      <c r="H4" s="10">
        <v>0.7</v>
      </c>
      <c r="I4" s="11">
        <v>5.6800000000000006</v>
      </c>
      <c r="J4" s="12">
        <v>7895200.0000000009</v>
      </c>
      <c r="K4" s="8" t="s">
        <v>13</v>
      </c>
      <c r="L4" s="12">
        <v>7895200</v>
      </c>
      <c r="M4" s="12">
        <v>1390000</v>
      </c>
      <c r="N4" s="13">
        <v>18</v>
      </c>
      <c r="O4" s="14">
        <v>26</v>
      </c>
      <c r="P4" s="15">
        <v>7895200</v>
      </c>
      <c r="Q4" s="12">
        <v>7895200</v>
      </c>
      <c r="R4" s="16"/>
      <c r="S4" s="12">
        <v>0</v>
      </c>
      <c r="T4" s="17"/>
      <c r="U4" s="12">
        <v>0</v>
      </c>
      <c r="V4" s="12">
        <v>78952</v>
      </c>
      <c r="W4" s="12">
        <v>7974152</v>
      </c>
      <c r="X4" s="12">
        <v>7974152</v>
      </c>
      <c r="Y4" s="12">
        <v>7974152</v>
      </c>
      <c r="Z4" s="12">
        <v>7974152</v>
      </c>
      <c r="AA4" s="12">
        <v>7974152</v>
      </c>
      <c r="AB4" s="32">
        <f>SUM(W4:AA4)</f>
        <v>39870760</v>
      </c>
      <c r="AC4" s="35">
        <f>1%*AB4</f>
        <v>398707.60000000003</v>
      </c>
    </row>
    <row r="5" spans="1:29" ht="33" customHeight="1">
      <c r="A5" s="4">
        <v>2</v>
      </c>
      <c r="B5" s="18" t="s">
        <v>10</v>
      </c>
      <c r="C5" s="6" t="s">
        <v>16</v>
      </c>
      <c r="D5" s="19" t="s">
        <v>17</v>
      </c>
      <c r="E5" s="20">
        <v>3.33</v>
      </c>
      <c r="F5" s="21"/>
      <c r="G5" s="10">
        <v>3.33</v>
      </c>
      <c r="H5" s="22">
        <v>0.45</v>
      </c>
      <c r="I5" s="11">
        <v>3.7800000000000002</v>
      </c>
      <c r="J5" s="12">
        <v>5254200</v>
      </c>
      <c r="K5" s="8" t="s">
        <v>13</v>
      </c>
      <c r="L5" s="12">
        <v>5254200</v>
      </c>
      <c r="M5" s="12">
        <v>1390000</v>
      </c>
      <c r="N5" s="13">
        <v>18</v>
      </c>
      <c r="O5" s="14">
        <v>22</v>
      </c>
      <c r="P5" s="15">
        <v>5254200</v>
      </c>
      <c r="Q5" s="12">
        <v>5254200</v>
      </c>
      <c r="R5" s="23"/>
      <c r="S5" s="12">
        <v>0</v>
      </c>
      <c r="T5" s="17"/>
      <c r="U5" s="12">
        <v>0</v>
      </c>
      <c r="V5" s="12">
        <v>52542</v>
      </c>
      <c r="W5" s="12">
        <v>5306742</v>
      </c>
      <c r="X5" s="12">
        <v>5306742</v>
      </c>
      <c r="Y5" s="12">
        <v>5306742</v>
      </c>
      <c r="Z5" s="12">
        <v>5306742</v>
      </c>
      <c r="AA5" s="12">
        <v>5306742</v>
      </c>
      <c r="AB5" s="32">
        <f t="shared" ref="AB5:AB13" si="0">SUM(W5:AA5)</f>
        <v>26533710</v>
      </c>
      <c r="AC5" s="35">
        <f t="shared" ref="AC5:AC15" si="1">1%*AB5</f>
        <v>265337.09999999998</v>
      </c>
    </row>
    <row r="6" spans="1:29" ht="33.75" customHeight="1">
      <c r="A6" s="4">
        <v>3</v>
      </c>
      <c r="B6" s="5" t="s">
        <v>2</v>
      </c>
      <c r="C6" s="6" t="s">
        <v>18</v>
      </c>
      <c r="D6" s="24" t="s">
        <v>19</v>
      </c>
      <c r="E6" s="25">
        <v>3.33</v>
      </c>
      <c r="F6" s="9"/>
      <c r="G6" s="10">
        <v>3.33</v>
      </c>
      <c r="H6" s="10">
        <v>0.25</v>
      </c>
      <c r="I6" s="11">
        <v>3.58</v>
      </c>
      <c r="J6" s="12">
        <v>4976200</v>
      </c>
      <c r="K6" s="8" t="s">
        <v>13</v>
      </c>
      <c r="L6" s="12">
        <v>4976200</v>
      </c>
      <c r="M6" s="12">
        <v>1390000</v>
      </c>
      <c r="N6" s="13">
        <v>18</v>
      </c>
      <c r="O6" s="14">
        <v>19</v>
      </c>
      <c r="P6" s="15">
        <v>4976200</v>
      </c>
      <c r="Q6" s="12">
        <v>4976200</v>
      </c>
      <c r="R6" s="16"/>
      <c r="S6" s="12">
        <v>0</v>
      </c>
      <c r="T6" s="26"/>
      <c r="U6" s="12">
        <v>0</v>
      </c>
      <c r="V6" s="12">
        <v>49762</v>
      </c>
      <c r="W6" s="12">
        <v>5025962</v>
      </c>
      <c r="X6" s="12">
        <v>5025962</v>
      </c>
      <c r="Y6" s="12">
        <v>5025962</v>
      </c>
      <c r="Z6" s="12">
        <v>5025962</v>
      </c>
      <c r="AA6" s="12">
        <v>5025962</v>
      </c>
      <c r="AB6" s="32">
        <f t="shared" si="0"/>
        <v>25129810</v>
      </c>
      <c r="AC6" s="35">
        <f t="shared" si="1"/>
        <v>251298.1</v>
      </c>
    </row>
    <row r="7" spans="1:29" ht="33" customHeight="1">
      <c r="A7" s="4">
        <v>4</v>
      </c>
      <c r="B7" s="18" t="s">
        <v>4</v>
      </c>
      <c r="C7" s="6" t="s">
        <v>20</v>
      </c>
      <c r="D7" s="19" t="s">
        <v>21</v>
      </c>
      <c r="E7" s="27">
        <v>6.04</v>
      </c>
      <c r="F7" s="21"/>
      <c r="G7" s="10">
        <v>6.04</v>
      </c>
      <c r="H7" s="22">
        <v>0.45</v>
      </c>
      <c r="I7" s="11">
        <v>6.49</v>
      </c>
      <c r="J7" s="12">
        <v>9021100</v>
      </c>
      <c r="K7" s="8" t="s">
        <v>13</v>
      </c>
      <c r="L7" s="12">
        <v>9021100</v>
      </c>
      <c r="M7" s="12">
        <v>1390000</v>
      </c>
      <c r="N7" s="13">
        <v>18</v>
      </c>
      <c r="O7" s="14">
        <v>18</v>
      </c>
      <c r="P7" s="15">
        <v>9021100</v>
      </c>
      <c r="Q7" s="12">
        <v>9021100</v>
      </c>
      <c r="R7" s="23"/>
      <c r="S7" s="12">
        <v>0</v>
      </c>
      <c r="T7" s="17"/>
      <c r="U7" s="12">
        <v>0</v>
      </c>
      <c r="V7" s="12">
        <v>90211</v>
      </c>
      <c r="W7" s="12">
        <v>9111311</v>
      </c>
      <c r="X7" s="12">
        <v>9111311</v>
      </c>
      <c r="Y7" s="12">
        <v>9111311</v>
      </c>
      <c r="Z7" s="12">
        <v>9111311</v>
      </c>
      <c r="AA7" s="12">
        <v>9111311</v>
      </c>
      <c r="AB7" s="32">
        <f t="shared" si="0"/>
        <v>45556555</v>
      </c>
      <c r="AC7" s="35">
        <f t="shared" si="1"/>
        <v>455565.55</v>
      </c>
    </row>
    <row r="8" spans="1:29" ht="32.25" customHeight="1">
      <c r="A8" s="4">
        <v>5</v>
      </c>
      <c r="B8" s="5" t="s">
        <v>6</v>
      </c>
      <c r="C8" s="28" t="s">
        <v>22</v>
      </c>
      <c r="D8" s="29" t="s">
        <v>23</v>
      </c>
      <c r="E8" s="8">
        <v>4.6500000000000004</v>
      </c>
      <c r="F8" s="9"/>
      <c r="G8" s="10">
        <v>4.6500000000000004</v>
      </c>
      <c r="H8" s="10">
        <v>0.25</v>
      </c>
      <c r="I8" s="11">
        <v>4.9000000000000004</v>
      </c>
      <c r="J8" s="12">
        <v>6811000.0000000009</v>
      </c>
      <c r="K8" s="8" t="s">
        <v>13</v>
      </c>
      <c r="L8" s="12">
        <v>6811000</v>
      </c>
      <c r="M8" s="12">
        <v>1390000</v>
      </c>
      <c r="N8" s="13">
        <v>18</v>
      </c>
      <c r="O8" s="14">
        <v>18</v>
      </c>
      <c r="P8" s="15">
        <v>6811000</v>
      </c>
      <c r="Q8" s="12">
        <v>6811000</v>
      </c>
      <c r="R8" s="16"/>
      <c r="S8" s="12">
        <v>0</v>
      </c>
      <c r="T8" s="26"/>
      <c r="U8" s="12">
        <v>0</v>
      </c>
      <c r="V8" s="12">
        <v>68110</v>
      </c>
      <c r="W8" s="12">
        <v>6879110</v>
      </c>
      <c r="X8" s="12">
        <v>6879110</v>
      </c>
      <c r="Y8" s="12">
        <v>6879110</v>
      </c>
      <c r="Z8" s="12">
        <v>6879110</v>
      </c>
      <c r="AA8" s="12">
        <v>6879110</v>
      </c>
      <c r="AB8" s="32">
        <f t="shared" si="0"/>
        <v>34395550</v>
      </c>
      <c r="AC8" s="35">
        <f t="shared" si="1"/>
        <v>343955.5</v>
      </c>
    </row>
    <row r="9" spans="1:29" ht="33.75" customHeight="1">
      <c r="A9" s="4">
        <v>6</v>
      </c>
      <c r="B9" s="5" t="s">
        <v>9</v>
      </c>
      <c r="C9" s="6" t="s">
        <v>24</v>
      </c>
      <c r="D9" s="29" t="s">
        <v>25</v>
      </c>
      <c r="E9" s="8">
        <v>4.9800000000000004</v>
      </c>
      <c r="F9" s="9"/>
      <c r="G9" s="10">
        <v>4.9800000000000004</v>
      </c>
      <c r="H9" s="10"/>
      <c r="I9" s="11">
        <v>4.9800000000000004</v>
      </c>
      <c r="J9" s="12">
        <v>6922200.0000000009</v>
      </c>
      <c r="K9" s="8" t="s">
        <v>13</v>
      </c>
      <c r="L9" s="12">
        <v>6922200</v>
      </c>
      <c r="M9" s="12">
        <v>1390000</v>
      </c>
      <c r="N9" s="13">
        <v>18</v>
      </c>
      <c r="O9" s="14">
        <v>18</v>
      </c>
      <c r="P9" s="15">
        <v>6922200</v>
      </c>
      <c r="Q9" s="12">
        <v>6922200</v>
      </c>
      <c r="R9" s="16"/>
      <c r="S9" s="12">
        <v>0</v>
      </c>
      <c r="T9" s="17"/>
      <c r="U9" s="12">
        <v>0</v>
      </c>
      <c r="V9" s="12">
        <v>69222</v>
      </c>
      <c r="W9" s="12">
        <v>6991422</v>
      </c>
      <c r="X9" s="12">
        <v>6991422</v>
      </c>
      <c r="Y9" s="12">
        <v>6991422</v>
      </c>
      <c r="Z9" s="12">
        <v>6991422</v>
      </c>
      <c r="AA9" s="12">
        <v>6991422</v>
      </c>
      <c r="AB9" s="32">
        <f t="shared" si="0"/>
        <v>34957110</v>
      </c>
      <c r="AC9" s="35">
        <f t="shared" si="1"/>
        <v>349571.10000000003</v>
      </c>
    </row>
    <row r="10" spans="1:29" ht="32.25" customHeight="1">
      <c r="A10" s="4">
        <v>7</v>
      </c>
      <c r="B10" s="18" t="s">
        <v>7</v>
      </c>
      <c r="C10" s="6" t="s">
        <v>26</v>
      </c>
      <c r="D10" s="19" t="s">
        <v>27</v>
      </c>
      <c r="E10" s="20">
        <v>4.32</v>
      </c>
      <c r="F10" s="21"/>
      <c r="G10" s="10">
        <v>4.32</v>
      </c>
      <c r="H10" s="22">
        <v>0.35</v>
      </c>
      <c r="I10" s="11">
        <v>4.67</v>
      </c>
      <c r="J10" s="12">
        <v>6491300</v>
      </c>
      <c r="K10" s="8" t="s">
        <v>13</v>
      </c>
      <c r="L10" s="12">
        <v>6491300</v>
      </c>
      <c r="M10" s="12">
        <v>1390000</v>
      </c>
      <c r="N10" s="13">
        <v>18</v>
      </c>
      <c r="O10" s="14">
        <v>18</v>
      </c>
      <c r="P10" s="15">
        <v>6491300</v>
      </c>
      <c r="Q10" s="12">
        <v>6491300</v>
      </c>
      <c r="R10" s="23"/>
      <c r="S10" s="12">
        <v>0</v>
      </c>
      <c r="T10" s="17"/>
      <c r="U10" s="12">
        <v>0</v>
      </c>
      <c r="V10" s="12">
        <v>64913</v>
      </c>
      <c r="W10" s="12">
        <v>6556213</v>
      </c>
      <c r="X10" s="12">
        <v>6556213</v>
      </c>
      <c r="Y10" s="12">
        <v>6556213</v>
      </c>
      <c r="Z10" s="12">
        <v>6556213</v>
      </c>
      <c r="AA10" s="12">
        <v>6556213</v>
      </c>
      <c r="AB10" s="32">
        <f t="shared" si="0"/>
        <v>32781065</v>
      </c>
      <c r="AC10" s="35">
        <f t="shared" si="1"/>
        <v>327810.65000000002</v>
      </c>
    </row>
    <row r="11" spans="1:29" ht="33" customHeight="1">
      <c r="A11" s="4">
        <v>8</v>
      </c>
      <c r="B11" s="5" t="s">
        <v>11</v>
      </c>
      <c r="C11" s="28" t="s">
        <v>28</v>
      </c>
      <c r="D11" s="29" t="s">
        <v>29</v>
      </c>
      <c r="E11" s="25">
        <v>3.33</v>
      </c>
      <c r="F11" s="9"/>
      <c r="G11" s="10">
        <v>3.33</v>
      </c>
      <c r="H11" s="10"/>
      <c r="I11" s="11">
        <v>3.33</v>
      </c>
      <c r="J11" s="12">
        <v>4628700</v>
      </c>
      <c r="K11" s="8" t="s">
        <v>13</v>
      </c>
      <c r="L11" s="12">
        <v>4628700</v>
      </c>
      <c r="M11" s="12">
        <v>1390000</v>
      </c>
      <c r="N11" s="13">
        <v>18</v>
      </c>
      <c r="O11" s="14">
        <v>18</v>
      </c>
      <c r="P11" s="15">
        <v>4628700</v>
      </c>
      <c r="Q11" s="12">
        <v>4628700</v>
      </c>
      <c r="R11" s="16"/>
      <c r="S11" s="12">
        <v>0</v>
      </c>
      <c r="T11" s="26"/>
      <c r="U11" s="12">
        <v>0</v>
      </c>
      <c r="V11" s="12">
        <v>46287</v>
      </c>
      <c r="W11" s="12">
        <v>4674987</v>
      </c>
      <c r="X11" s="12">
        <v>4674987</v>
      </c>
      <c r="Y11" s="12">
        <v>4674987</v>
      </c>
      <c r="Z11" s="12">
        <v>4674987</v>
      </c>
      <c r="AA11" s="12">
        <v>4674987</v>
      </c>
      <c r="AB11" s="32">
        <f t="shared" si="0"/>
        <v>23374935</v>
      </c>
      <c r="AC11" s="35">
        <f t="shared" si="1"/>
        <v>233749.35</v>
      </c>
    </row>
    <row r="12" spans="1:29" ht="32.25" customHeight="1">
      <c r="A12" s="4">
        <v>9</v>
      </c>
      <c r="B12" s="18" t="s">
        <v>12</v>
      </c>
      <c r="C12" s="6" t="s">
        <v>30</v>
      </c>
      <c r="D12" s="19" t="s">
        <v>31</v>
      </c>
      <c r="E12" s="27">
        <v>3.66</v>
      </c>
      <c r="F12" s="21"/>
      <c r="G12" s="10">
        <v>3.66</v>
      </c>
      <c r="H12" s="10"/>
      <c r="I12" s="11">
        <v>3.66</v>
      </c>
      <c r="J12" s="12">
        <v>5087400</v>
      </c>
      <c r="K12" s="8" t="s">
        <v>13</v>
      </c>
      <c r="L12" s="12">
        <v>5087400</v>
      </c>
      <c r="M12" s="12">
        <v>1390000</v>
      </c>
      <c r="N12" s="13">
        <v>18</v>
      </c>
      <c r="O12" s="14">
        <v>18</v>
      </c>
      <c r="P12" s="15">
        <v>5087400</v>
      </c>
      <c r="Q12" s="12">
        <v>5087400</v>
      </c>
      <c r="R12" s="23"/>
      <c r="S12" s="12">
        <v>0</v>
      </c>
      <c r="T12" s="17"/>
      <c r="U12" s="12">
        <v>0</v>
      </c>
      <c r="V12" s="12">
        <v>50874</v>
      </c>
      <c r="W12" s="12">
        <v>5138274</v>
      </c>
      <c r="X12" s="12">
        <v>5138274</v>
      </c>
      <c r="Y12" s="12">
        <v>5138274</v>
      </c>
      <c r="Z12" s="12">
        <v>5138274</v>
      </c>
      <c r="AA12" s="12">
        <v>5138274</v>
      </c>
      <c r="AB12" s="32">
        <f t="shared" si="0"/>
        <v>25691370</v>
      </c>
      <c r="AC12" s="35">
        <f t="shared" si="1"/>
        <v>256913.7</v>
      </c>
    </row>
    <row r="13" spans="1:29" ht="32.25" customHeight="1">
      <c r="A13" s="4">
        <v>10</v>
      </c>
      <c r="B13" s="18" t="s">
        <v>8</v>
      </c>
      <c r="C13" s="6" t="s">
        <v>32</v>
      </c>
      <c r="D13" s="19" t="s">
        <v>33</v>
      </c>
      <c r="E13" s="27">
        <v>3.33</v>
      </c>
      <c r="F13" s="21"/>
      <c r="G13" s="10">
        <v>3.33</v>
      </c>
      <c r="H13" s="22"/>
      <c r="I13" s="11">
        <v>3.33</v>
      </c>
      <c r="J13" s="12">
        <v>4628700</v>
      </c>
      <c r="K13" s="8" t="s">
        <v>13</v>
      </c>
      <c r="L13" s="12">
        <v>4628700</v>
      </c>
      <c r="M13" s="12">
        <v>1390000</v>
      </c>
      <c r="N13" s="13">
        <v>18</v>
      </c>
      <c r="O13" s="14">
        <v>18</v>
      </c>
      <c r="P13" s="15">
        <v>4628700</v>
      </c>
      <c r="Q13" s="12">
        <v>4628700</v>
      </c>
      <c r="R13" s="23"/>
      <c r="S13" s="12">
        <v>0</v>
      </c>
      <c r="T13" s="17"/>
      <c r="U13" s="12">
        <v>0</v>
      </c>
      <c r="V13" s="12">
        <v>46287</v>
      </c>
      <c r="W13" s="12">
        <v>4674987</v>
      </c>
      <c r="X13" s="12">
        <v>4674987</v>
      </c>
      <c r="Y13" s="12">
        <v>4674987</v>
      </c>
      <c r="Z13" s="12">
        <v>4674987</v>
      </c>
      <c r="AA13" s="12">
        <v>4674987</v>
      </c>
      <c r="AB13" s="32">
        <f t="shared" si="0"/>
        <v>23374935</v>
      </c>
      <c r="AC13" s="35">
        <f t="shared" si="1"/>
        <v>233749.35</v>
      </c>
    </row>
    <row r="14" spans="1:29" ht="33" customHeight="1">
      <c r="A14" s="4">
        <v>11</v>
      </c>
      <c r="B14" s="18" t="s">
        <v>5</v>
      </c>
      <c r="C14" s="6" t="s">
        <v>34</v>
      </c>
      <c r="D14" s="19" t="s">
        <v>35</v>
      </c>
      <c r="E14" s="20">
        <v>4.9800000000000004</v>
      </c>
      <c r="F14" s="21">
        <v>0.06</v>
      </c>
      <c r="G14" s="10">
        <v>5.2788000000000004</v>
      </c>
      <c r="H14" s="30">
        <v>0.25</v>
      </c>
      <c r="I14" s="11">
        <v>5.5288000000000004</v>
      </c>
      <c r="J14" s="12">
        <v>7685032.0000000009</v>
      </c>
      <c r="K14" s="8" t="s">
        <v>13</v>
      </c>
      <c r="L14" s="12">
        <v>7685032</v>
      </c>
      <c r="M14" s="12">
        <v>1390000</v>
      </c>
      <c r="N14" s="13">
        <v>18</v>
      </c>
      <c r="O14" s="14">
        <v>18</v>
      </c>
      <c r="P14" s="15">
        <v>7685032</v>
      </c>
      <c r="Q14" s="12">
        <v>7685032</v>
      </c>
      <c r="R14" s="23"/>
      <c r="S14" s="12">
        <v>0</v>
      </c>
      <c r="T14" s="17"/>
      <c r="U14" s="12">
        <v>0</v>
      </c>
      <c r="V14" s="12">
        <v>76850</v>
      </c>
      <c r="W14" s="12">
        <v>7761882</v>
      </c>
      <c r="X14" s="12">
        <v>7761882</v>
      </c>
      <c r="Y14" s="12">
        <v>7761882</v>
      </c>
      <c r="Z14" s="12">
        <v>7761882</v>
      </c>
      <c r="AA14" s="12">
        <v>7761882</v>
      </c>
      <c r="AB14" s="32">
        <f>SUM(W14:AA14)</f>
        <v>38809410</v>
      </c>
      <c r="AC14" s="35">
        <f t="shared" si="1"/>
        <v>388094.10000000003</v>
      </c>
    </row>
    <row r="15" spans="1:29">
      <c r="AB15" s="36">
        <f>SUM(AB4:AB14)</f>
        <v>350475210</v>
      </c>
      <c r="AC15" s="37">
        <f t="shared" si="1"/>
        <v>3504752.1</v>
      </c>
    </row>
    <row r="16" spans="1:29">
      <c r="B16" s="33" t="s">
        <v>41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7">
        <f>30%*AC15</f>
        <v>1051425.6299999999</v>
      </c>
    </row>
    <row r="17" spans="1:27">
      <c r="B17" s="33" t="s">
        <v>42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7">
        <f>70%*AC15</f>
        <v>2453326.4699999997</v>
      </c>
    </row>
    <row r="19" spans="1:27">
      <c r="A19" s="38"/>
      <c r="B19" s="38"/>
      <c r="C19"/>
      <c r="D19" s="47" t="s">
        <v>44</v>
      </c>
      <c r="E19" s="47"/>
      <c r="F19" s="47"/>
    </row>
    <row r="20" spans="1:27">
      <c r="A20" s="48" t="s">
        <v>45</v>
      </c>
      <c r="B20" s="48"/>
      <c r="C20" s="48"/>
      <c r="D20" s="48" t="s">
        <v>46</v>
      </c>
      <c r="E20" s="48"/>
      <c r="F20" s="48"/>
      <c r="Y20" s="47" t="s">
        <v>44</v>
      </c>
      <c r="Z20" s="47"/>
      <c r="AA20" s="47"/>
    </row>
    <row r="21" spans="1:27">
      <c r="A21"/>
      <c r="B21"/>
      <c r="C21"/>
      <c r="D21" s="44" t="s">
        <v>47</v>
      </c>
      <c r="E21" s="44"/>
      <c r="F21" s="44"/>
      <c r="Y21" s="48" t="s">
        <v>46</v>
      </c>
      <c r="Z21" s="48"/>
      <c r="AA21" s="48"/>
    </row>
    <row r="22" spans="1:27">
      <c r="A22"/>
      <c r="B22"/>
      <c r="C22"/>
      <c r="D22"/>
      <c r="E22"/>
      <c r="F22"/>
      <c r="Y22" s="44" t="s">
        <v>47</v>
      </c>
      <c r="Z22" s="44"/>
      <c r="AA22" s="44"/>
    </row>
    <row r="23" spans="1:27">
      <c r="A23" s="45" t="s">
        <v>8</v>
      </c>
      <c r="B23" s="46"/>
      <c r="C23" s="46"/>
      <c r="D23" s="38"/>
      <c r="E23" s="38"/>
      <c r="F23"/>
      <c r="Y23"/>
      <c r="Z23"/>
      <c r="AA23"/>
    </row>
    <row r="24" spans="1:27">
      <c r="A24" s="46"/>
      <c r="B24" s="46"/>
      <c r="C24" s="46"/>
      <c r="D24" s="38"/>
      <c r="E24" s="38"/>
      <c r="F24" s="38"/>
      <c r="Y24" s="38"/>
      <c r="Z24" s="38"/>
      <c r="AA24"/>
    </row>
    <row r="25" spans="1:27">
      <c r="A25" s="46"/>
      <c r="B25" s="46"/>
      <c r="C25" s="46"/>
      <c r="D25" s="38"/>
      <c r="E25" s="39" t="s">
        <v>48</v>
      </c>
      <c r="F25" s="38"/>
      <c r="Y25" s="39" t="s">
        <v>53</v>
      </c>
      <c r="Z25" s="38"/>
      <c r="AA25" s="38"/>
    </row>
    <row r="26" spans="1:27">
      <c r="A26" s="40"/>
      <c r="B26"/>
      <c r="C26" s="40"/>
      <c r="D26" s="40"/>
      <c r="E26" s="38"/>
      <c r="F26" s="41"/>
      <c r="Y26" s="38"/>
    </row>
    <row r="27" spans="1:27">
      <c r="A27" s="42"/>
      <c r="B27" s="42"/>
      <c r="C27" s="42"/>
      <c r="D27" s="38"/>
      <c r="E27" s="38"/>
      <c r="F27" s="38"/>
      <c r="Y27" s="40"/>
      <c r="Z27" s="38"/>
      <c r="AA27" s="41"/>
    </row>
    <row r="28" spans="1:27">
      <c r="Y28" s="38"/>
      <c r="Z28" s="38"/>
      <c r="AA28" s="38"/>
    </row>
  </sheetData>
  <mergeCells count="11">
    <mergeCell ref="A1:X1"/>
    <mergeCell ref="Y1:AB1"/>
    <mergeCell ref="B2:AC2"/>
    <mergeCell ref="D19:F19"/>
    <mergeCell ref="A20:C20"/>
    <mergeCell ref="D20:F20"/>
    <mergeCell ref="D21:F21"/>
    <mergeCell ref="A23:C25"/>
    <mergeCell ref="Y20:AA20"/>
    <mergeCell ref="Y21:AA21"/>
    <mergeCell ref="Y22:AA22"/>
  </mergeCells>
  <conditionalFormatting sqref="D7:N14 E6:N6 D4:N5 B4:B14 P4:AA14">
    <cfRule type="cellIs" dxfId="4" priority="2" stopIfTrue="1" operator="equal">
      <formula>"KXL"</formula>
    </cfRule>
    <cfRule type="cellIs" dxfId="3" priority="3" stopIfTrue="1" operator="equal">
      <formula>"A DN"</formula>
    </cfRule>
    <cfRule type="cellIs" dxfId="2" priority="4" stopIfTrue="1" operator="equal">
      <formula>"C"</formula>
    </cfRule>
    <cfRule type="cellIs" dxfId="1" priority="5" stopIfTrue="1" operator="equal">
      <formula>"B"</formula>
    </cfRule>
  </conditionalFormatting>
  <conditionalFormatting sqref="K4:K14">
    <cfRule type="cellIs" dxfId="0" priority="1" stopIfTrue="1" operator="equal">
      <formula>"D"</formula>
    </cfRule>
  </conditionalFormatting>
  <pageMargins left="0.7" right="0.7" top="0.75" bottom="0.75" header="0.3" footer="0.3"/>
  <pageSetup scale="6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2019-06-25T06:20:10Z</dcterms:created>
  <dcterms:modified xsi:type="dcterms:W3CDTF">2019-06-28T06:18:20Z</dcterms:modified>
</cp:coreProperties>
</file>